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HRT\Documents\"/>
    </mc:Choice>
  </mc:AlternateContent>
  <xr:revisionPtr revIDLastSave="0" documentId="8_{9835C538-53F0-4398-84D3-22DB77DDADA9}" xr6:coauthVersionLast="45" xr6:coauthVersionMax="45" xr10:uidLastSave="{00000000-0000-0000-0000-000000000000}"/>
  <bookViews>
    <workbookView xWindow="3770" yWindow="1830" windowWidth="28100" windowHeight="19210" xr2:uid="{51E0F2FB-ED86-4933-B22B-7467955175D8}"/>
  </bookViews>
  <sheets>
    <sheet name="Sheet1" sheetId="1" r:id="rId1"/>
  </sheets>
  <definedNames>
    <definedName name="_xlnm.Print_Area" localSheetId="0">Sheet1!$A$1:$E$58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24" i="1" l="1"/>
  <c r="C28" i="1" s="1"/>
  <c r="C34" i="1" s="1"/>
  <c r="C35" i="1" s="1"/>
  <c r="B42" i="1" s="1"/>
  <c r="C12" i="1"/>
  <c r="C16" i="1" s="1"/>
  <c r="B41" i="1" s="1"/>
  <c r="C8" i="1"/>
  <c r="C43" i="1" l="1"/>
  <c r="C46" i="1" s="1"/>
  <c r="B53" i="1"/>
  <c r="C54" i="1" s="1"/>
  <c r="C55" i="1" s="1"/>
  <c r="C58" i="1" s="1"/>
</calcChain>
</file>

<file path=xl/sharedStrings.xml><?xml version="1.0" encoding="utf-8"?>
<sst xmlns="http://schemas.openxmlformats.org/spreadsheetml/2006/main" count="54" uniqueCount="40">
  <si>
    <t>Final Planned Width</t>
  </si>
  <si>
    <t>Plus Take-up Percent</t>
  </si>
  <si>
    <t>Plus Shrinkage Percent</t>
  </si>
  <si>
    <t>= Width On Loom</t>
  </si>
  <si>
    <t>Ends per Inch</t>
  </si>
  <si>
    <t>= Warp Ends</t>
  </si>
  <si>
    <t>+/- Adjustment for Pattern</t>
  </si>
  <si>
    <t>= Total Ends</t>
  </si>
  <si>
    <t>Warp End Calculation</t>
  </si>
  <si>
    <t>Warp Length Calculation</t>
  </si>
  <si>
    <t>Final Length</t>
  </si>
  <si>
    <t>Plus Hem</t>
  </si>
  <si>
    <t>+ Length to weave</t>
  </si>
  <si>
    <t>Inches</t>
  </si>
  <si>
    <t>Plus Fringe</t>
  </si>
  <si>
    <t>Length per article</t>
  </si>
  <si>
    <t>Number of Articles</t>
  </si>
  <si>
    <t>Length of Weaving</t>
  </si>
  <si>
    <t>Plus Loom Waste (18 to 36 inches)</t>
  </si>
  <si>
    <t>Total Warp Length(inches)</t>
  </si>
  <si>
    <t>Total Warp Length(yards)</t>
  </si>
  <si>
    <t>Yards</t>
  </si>
  <si>
    <t>Amount of Yarn Needed</t>
  </si>
  <si>
    <t>Amount of yarn Warp</t>
  </si>
  <si>
    <t>Total Ends to Wind</t>
  </si>
  <si>
    <t>Ends</t>
  </si>
  <si>
    <t>Multiply Warp Length</t>
  </si>
  <si>
    <t>Total Yards Needed</t>
  </si>
  <si>
    <t>Yards per Pound</t>
  </si>
  <si>
    <t>Total Pounds of Warp</t>
  </si>
  <si>
    <t>Yarn for Weft</t>
  </si>
  <si>
    <t>Width On Loom - Inches</t>
  </si>
  <si>
    <t xml:space="preserve"> Multiply by Beat (Pics per inch)</t>
  </si>
  <si>
    <t>Woven warp length</t>
  </si>
  <si>
    <t>=Total Weft Needed (Inches)</t>
  </si>
  <si>
    <t>=total Weft Needed (Yards)</t>
  </si>
  <si>
    <t>=Total Weft Needed (Pounds)</t>
  </si>
  <si>
    <t>Pounds</t>
  </si>
  <si>
    <t>Ivy's Weaving Project Calculator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</si>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</sst>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2" fontId="0" fillId="0" borderId="0" xfId="0" applyNumberFormat="1" applyBorder="1" applyProtection="1"/>
    <xf numFmtId="2" fontId="0" fillId="0" borderId="0" xfId="0" applyNumberFormat="1" applyProtection="1"/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/>
    <xf numFmtId="0" fontId="3" fillId="0" borderId="0" xfId="0" applyFont="1" applyProtection="1"/>
    <xf numFmtId="0" fontId="0" fillId="0" borderId="0" xfId="0" applyAlignment="1" applyProtection="1">
      <alignment horizontal="left" indent="1"/>
    </xf>
    <xf numFmtId="0" fontId="2" fillId="0" borderId="0" xfId="0" quotePrefix="1" applyFont="1" applyAlignment="1" applyProtection="1">
      <alignment horizontal="right"/>
    </xf>
    <xf numFmtId="2" fontId="1" fillId="0" borderId="0" xfId="0" applyNumberFormat="1" applyFont="1" applyProtection="1"/>
    <xf numFmtId="1" fontId="1" fillId="0" borderId="0" xfId="0" applyNumberFormat="1" applyFont="1" applyProtection="1"/>
    <xf numFmtId="0" fontId="0" fillId="0" borderId="0" xfId="0" quotePrefix="1" applyAlignment="1" applyProtection="1">
      <alignment horizontal="left" indent="2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1" fontId="0" fillId="0" borderId="0" xfId="0" applyNumberFormat="1" applyBorder="1" applyProtection="1"/>
    <xf numFmtId="164" fontId="1" fillId="0" borderId="0" xfId="0" applyNumberFormat="1" applyFont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0" xfId="0" applyFill="1"/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25A4-16D1-4A59-A45F-576382DD0179}">
  <dimension ref="A1:E64"/>
  <sheetViews>
    <sheetView tabSelected="1" topLeftCell="A28" zoomScaleNormal="100" workbookViewId="0">
      <selection activeCell="B53" sqref="B53"/>
    </sheetView>
  </sheetViews>
  <sheetFormatPr defaultRowHeight="14.5" x14ac:dyDescent="0.35"/>
  <cols>
    <col min="1" max="1" width="30.90625" customWidth="1"/>
    <col min="2" max="2" width="8.7265625" style="3"/>
    <col min="3" max="3" width="9.36328125" style="1" bestFit="1" customWidth="1"/>
    <col min="5" max="5" width="29" customWidth="1"/>
  </cols>
  <sheetData>
    <row r="1" spans="1:5" ht="26" x14ac:dyDescent="0.6">
      <c r="A1" s="25" t="s">
        <v>38</v>
      </c>
      <c r="B1" s="25"/>
      <c r="C1" s="25"/>
      <c r="D1" s="25"/>
    </row>
    <row r="2" spans="1:5" x14ac:dyDescent="0.35">
      <c r="A2" s="6"/>
      <c r="B2" s="6"/>
      <c r="C2" s="5"/>
      <c r="D2" s="6"/>
    </row>
    <row r="3" spans="1:5" ht="26" x14ac:dyDescent="0.6">
      <c r="A3" s="12" t="s">
        <v>8</v>
      </c>
      <c r="B3" s="6"/>
      <c r="C3" s="5"/>
      <c r="D3" s="6"/>
      <c r="E3" s="10" t="s">
        <v>39</v>
      </c>
    </row>
    <row r="4" spans="1:5" x14ac:dyDescent="0.35">
      <c r="A4" s="6"/>
      <c r="B4" s="6"/>
      <c r="C4" s="5"/>
      <c r="D4" s="6"/>
    </row>
    <row r="5" spans="1:5" x14ac:dyDescent="0.35">
      <c r="A5" s="6" t="s">
        <v>0</v>
      </c>
      <c r="B5" s="22">
        <v>12</v>
      </c>
      <c r="C5" s="5"/>
      <c r="D5" s="6"/>
      <c r="E5" s="11"/>
    </row>
    <row r="6" spans="1:5" x14ac:dyDescent="0.35">
      <c r="A6" s="13" t="s">
        <v>1</v>
      </c>
      <c r="B6" s="23">
        <v>10</v>
      </c>
      <c r="C6" s="5"/>
      <c r="D6" s="6"/>
    </row>
    <row r="7" spans="1:5" x14ac:dyDescent="0.35">
      <c r="A7" s="13" t="s">
        <v>2</v>
      </c>
      <c r="B7" s="23">
        <v>10</v>
      </c>
      <c r="C7" s="5"/>
      <c r="D7" s="6"/>
      <c r="E7" s="11"/>
    </row>
    <row r="8" spans="1:5" ht="15.5" x14ac:dyDescent="0.35">
      <c r="A8" s="14" t="s">
        <v>3</v>
      </c>
      <c r="B8" s="6"/>
      <c r="C8" s="15">
        <f>B5+B5*(B6)/100+B5*(B7)/100</f>
        <v>14.399999999999999</v>
      </c>
      <c r="D8" s="6" t="s">
        <v>13</v>
      </c>
    </row>
    <row r="9" spans="1:5" x14ac:dyDescent="0.35">
      <c r="A9" s="6"/>
      <c r="B9" s="6"/>
      <c r="C9" s="15"/>
      <c r="D9" s="6"/>
      <c r="E9" s="11"/>
    </row>
    <row r="10" spans="1:5" x14ac:dyDescent="0.35">
      <c r="A10" s="6"/>
      <c r="B10" s="6"/>
      <c r="C10" s="15"/>
      <c r="D10" s="6"/>
    </row>
    <row r="11" spans="1:5" x14ac:dyDescent="0.35">
      <c r="A11" s="13" t="s">
        <v>4</v>
      </c>
      <c r="B11" s="22">
        <v>20</v>
      </c>
      <c r="C11" s="15"/>
      <c r="D11" s="6"/>
      <c r="E11" s="11"/>
    </row>
    <row r="12" spans="1:5" ht="15.5" x14ac:dyDescent="0.35">
      <c r="A12" s="14" t="s">
        <v>5</v>
      </c>
      <c r="B12" s="6"/>
      <c r="C12" s="16">
        <f>C8*B11</f>
        <v>288</v>
      </c>
      <c r="D12" s="6" t="s">
        <v>13</v>
      </c>
    </row>
    <row r="13" spans="1:5" x14ac:dyDescent="0.35">
      <c r="A13" s="6"/>
      <c r="B13" s="6"/>
      <c r="C13" s="15"/>
      <c r="D13" s="6"/>
      <c r="E13" s="11"/>
    </row>
    <row r="14" spans="1:5" x14ac:dyDescent="0.35">
      <c r="A14" s="6"/>
      <c r="B14" s="6"/>
      <c r="C14" s="15"/>
      <c r="D14" s="6"/>
    </row>
    <row r="15" spans="1:5" x14ac:dyDescent="0.35">
      <c r="A15" s="17" t="s">
        <v>6</v>
      </c>
      <c r="B15" s="22">
        <v>12</v>
      </c>
      <c r="C15" s="15"/>
      <c r="D15" s="6"/>
      <c r="E15" s="11"/>
    </row>
    <row r="16" spans="1:5" ht="15.5" x14ac:dyDescent="0.35">
      <c r="A16" s="14" t="s">
        <v>7</v>
      </c>
      <c r="B16" s="6"/>
      <c r="C16" s="16">
        <f>+B15+C12</f>
        <v>300</v>
      </c>
      <c r="D16" s="6" t="s">
        <v>25</v>
      </c>
    </row>
    <row r="17" spans="1:5" x14ac:dyDescent="0.35">
      <c r="A17" s="6"/>
      <c r="B17" s="6"/>
      <c r="C17" s="5"/>
      <c r="D17" s="6"/>
    </row>
    <row r="18" spans="1:5" x14ac:dyDescent="0.35">
      <c r="A18" s="6"/>
      <c r="B18" s="6"/>
      <c r="C18" s="5"/>
      <c r="D18" s="6"/>
    </row>
    <row r="19" spans="1:5" ht="26" x14ac:dyDescent="0.6">
      <c r="A19" s="12" t="s">
        <v>9</v>
      </c>
      <c r="B19" s="6"/>
      <c r="C19" s="5"/>
      <c r="D19" s="6"/>
    </row>
    <row r="20" spans="1:5" x14ac:dyDescent="0.35">
      <c r="A20" s="6"/>
      <c r="B20" s="6"/>
      <c r="C20" s="5"/>
      <c r="D20" s="6"/>
    </row>
    <row r="21" spans="1:5" x14ac:dyDescent="0.35">
      <c r="A21" s="6" t="s">
        <v>10</v>
      </c>
      <c r="B21" s="22">
        <v>72</v>
      </c>
      <c r="C21" s="5"/>
      <c r="D21" s="6"/>
      <c r="E21" s="11"/>
    </row>
    <row r="22" spans="1:5" x14ac:dyDescent="0.35">
      <c r="A22" s="13" t="s">
        <v>2</v>
      </c>
      <c r="B22" s="22">
        <v>5</v>
      </c>
      <c r="C22" s="5"/>
      <c r="D22" s="6"/>
    </row>
    <row r="23" spans="1:5" x14ac:dyDescent="0.35">
      <c r="A23" s="13" t="s">
        <v>11</v>
      </c>
      <c r="B23" s="22">
        <v>4</v>
      </c>
      <c r="C23" s="5"/>
      <c r="D23" s="6"/>
      <c r="E23" s="11"/>
    </row>
    <row r="24" spans="1:5" ht="15.5" x14ac:dyDescent="0.35">
      <c r="A24" s="14" t="s">
        <v>12</v>
      </c>
      <c r="B24" s="6"/>
      <c r="C24" s="16">
        <f>(B21+B21*B22/100)+B23</f>
        <v>79.599999999999994</v>
      </c>
      <c r="D24" s="6" t="s">
        <v>13</v>
      </c>
    </row>
    <row r="25" spans="1:5" x14ac:dyDescent="0.35">
      <c r="A25" s="6"/>
      <c r="B25" s="7"/>
      <c r="C25" s="5"/>
      <c r="D25" s="6"/>
      <c r="E25" s="11"/>
    </row>
    <row r="26" spans="1:5" x14ac:dyDescent="0.35">
      <c r="A26" s="13" t="s">
        <v>14</v>
      </c>
      <c r="B26" s="22">
        <v>4</v>
      </c>
      <c r="C26" s="5"/>
      <c r="D26" s="6"/>
    </row>
    <row r="27" spans="1:5" x14ac:dyDescent="0.35">
      <c r="A27" s="13" t="s">
        <v>1</v>
      </c>
      <c r="B27" s="22">
        <v>10</v>
      </c>
      <c r="C27" s="5"/>
      <c r="D27" s="6"/>
      <c r="E27" s="11"/>
    </row>
    <row r="28" spans="1:5" ht="15.5" x14ac:dyDescent="0.35">
      <c r="A28" s="14" t="s">
        <v>15</v>
      </c>
      <c r="B28" s="6"/>
      <c r="C28" s="16">
        <f>(+C24+B26)*(100+B27)/100</f>
        <v>91.96</v>
      </c>
      <c r="D28" s="6" t="s">
        <v>13</v>
      </c>
    </row>
    <row r="29" spans="1:5" x14ac:dyDescent="0.35">
      <c r="A29" s="6"/>
      <c r="B29" s="7"/>
      <c r="C29" s="15"/>
      <c r="D29" s="6"/>
      <c r="E29" s="11"/>
    </row>
    <row r="30" spans="1:5" x14ac:dyDescent="0.35">
      <c r="A30" s="13" t="s">
        <v>16</v>
      </c>
      <c r="B30" s="22">
        <v>6</v>
      </c>
      <c r="C30" s="15"/>
      <c r="D30" s="6"/>
      <c r="E30" s="24"/>
    </row>
    <row r="31" spans="1:5" ht="15.5" x14ac:dyDescent="0.35">
      <c r="A31" s="14" t="s">
        <v>17</v>
      </c>
      <c r="B31" s="8"/>
      <c r="C31" s="15">
        <f>C28*B30</f>
        <v>551.76</v>
      </c>
      <c r="D31" s="6" t="s">
        <v>13</v>
      </c>
      <c r="E31" s="11"/>
    </row>
    <row r="32" spans="1:5" x14ac:dyDescent="0.35">
      <c r="A32" s="6"/>
      <c r="B32" s="7"/>
      <c r="C32" s="15"/>
      <c r="D32" s="6"/>
    </row>
    <row r="33" spans="1:5" x14ac:dyDescent="0.35">
      <c r="A33" s="13" t="s">
        <v>18</v>
      </c>
      <c r="B33" s="22">
        <v>22</v>
      </c>
      <c r="C33" s="15"/>
      <c r="D33" s="6" t="s">
        <v>13</v>
      </c>
      <c r="E33" s="11"/>
    </row>
    <row r="34" spans="1:5" ht="15.5" x14ac:dyDescent="0.35">
      <c r="A34" s="14" t="s">
        <v>19</v>
      </c>
      <c r="B34" s="8"/>
      <c r="C34" s="16">
        <f>C31+B33</f>
        <v>573.76</v>
      </c>
      <c r="D34" s="6" t="s">
        <v>13</v>
      </c>
    </row>
    <row r="35" spans="1:5" ht="15.5" x14ac:dyDescent="0.35">
      <c r="A35" s="14" t="s">
        <v>20</v>
      </c>
      <c r="B35" s="6"/>
      <c r="C35" s="16">
        <f>C34/36</f>
        <v>15.937777777777777</v>
      </c>
      <c r="D35" s="6" t="s">
        <v>21</v>
      </c>
      <c r="E35" s="11"/>
    </row>
    <row r="36" spans="1:5" x14ac:dyDescent="0.35">
      <c r="A36" s="6"/>
      <c r="B36" s="6"/>
      <c r="C36" s="15"/>
      <c r="D36" s="6"/>
    </row>
    <row r="37" spans="1:5" x14ac:dyDescent="0.35">
      <c r="A37" s="6"/>
      <c r="B37" s="6"/>
      <c r="C37" s="15"/>
      <c r="D37" s="6"/>
    </row>
    <row r="38" spans="1:5" ht="26" x14ac:dyDescent="0.6">
      <c r="A38" s="12" t="s">
        <v>22</v>
      </c>
      <c r="B38" s="6"/>
      <c r="C38" s="15"/>
      <c r="D38" s="6"/>
    </row>
    <row r="39" spans="1:5" s="2" customFormat="1" ht="18.5" x14ac:dyDescent="0.45">
      <c r="A39" s="18" t="s">
        <v>23</v>
      </c>
      <c r="B39" s="18"/>
      <c r="C39" s="19"/>
      <c r="D39" s="18"/>
    </row>
    <row r="40" spans="1:5" x14ac:dyDescent="0.35">
      <c r="A40" s="6"/>
      <c r="B40" s="6"/>
      <c r="C40" s="15"/>
      <c r="D40" s="6"/>
    </row>
    <row r="41" spans="1:5" x14ac:dyDescent="0.35">
      <c r="A41" s="6" t="s">
        <v>24</v>
      </c>
      <c r="B41" s="4">
        <f>C16</f>
        <v>300</v>
      </c>
      <c r="C41" s="15"/>
      <c r="D41" s="6"/>
      <c r="E41" s="11"/>
    </row>
    <row r="42" spans="1:5" x14ac:dyDescent="0.35">
      <c r="A42" s="13" t="s">
        <v>26</v>
      </c>
      <c r="B42" s="20">
        <f>C35</f>
        <v>15.937777777777777</v>
      </c>
      <c r="C42" s="15"/>
      <c r="D42" s="6"/>
    </row>
    <row r="43" spans="1:5" ht="15.5" x14ac:dyDescent="0.35">
      <c r="A43" s="14" t="s">
        <v>27</v>
      </c>
      <c r="B43" s="6"/>
      <c r="C43" s="16">
        <f>B41*B42</f>
        <v>4781.333333333333</v>
      </c>
      <c r="D43" s="6" t="s">
        <v>21</v>
      </c>
      <c r="E43" s="11"/>
    </row>
    <row r="44" spans="1:5" x14ac:dyDescent="0.35">
      <c r="A44" s="6"/>
      <c r="B44" s="6"/>
      <c r="C44" s="15"/>
      <c r="D44" s="6"/>
    </row>
    <row r="45" spans="1:5" x14ac:dyDescent="0.35">
      <c r="A45" s="13" t="s">
        <v>28</v>
      </c>
      <c r="B45" s="22">
        <v>3000</v>
      </c>
      <c r="C45" s="15"/>
      <c r="D45" s="6" t="s">
        <v>21</v>
      </c>
      <c r="E45" s="11"/>
    </row>
    <row r="46" spans="1:5" ht="15.5" x14ac:dyDescent="0.35">
      <c r="A46" s="14" t="s">
        <v>29</v>
      </c>
      <c r="B46" s="6"/>
      <c r="C46" s="21">
        <f>C43/B45+0.1</f>
        <v>1.6937777777777778</v>
      </c>
      <c r="D46" s="6" t="s">
        <v>37</v>
      </c>
    </row>
    <row r="47" spans="1:5" x14ac:dyDescent="0.35">
      <c r="A47" s="6"/>
      <c r="B47" s="6"/>
      <c r="C47" s="15"/>
      <c r="D47" s="6"/>
      <c r="E47" s="11"/>
    </row>
    <row r="48" spans="1:5" x14ac:dyDescent="0.35">
      <c r="A48" s="6"/>
      <c r="B48" s="6"/>
      <c r="C48" s="15"/>
      <c r="D48" s="6"/>
    </row>
    <row r="49" spans="1:5" ht="18.5" x14ac:dyDescent="0.45">
      <c r="A49" s="18" t="s">
        <v>30</v>
      </c>
      <c r="B49" s="6"/>
      <c r="C49" s="15"/>
      <c r="D49" s="6"/>
    </row>
    <row r="50" spans="1:5" x14ac:dyDescent="0.35">
      <c r="A50" s="6"/>
      <c r="B50" s="6"/>
      <c r="C50" s="15"/>
      <c r="D50" s="6"/>
    </row>
    <row r="51" spans="1:5" x14ac:dyDescent="0.35">
      <c r="A51" s="13" t="s">
        <v>31</v>
      </c>
      <c r="B51" s="22">
        <v>12</v>
      </c>
      <c r="C51" s="15"/>
      <c r="D51" s="6"/>
    </row>
    <row r="52" spans="1:5" x14ac:dyDescent="0.35">
      <c r="A52" s="13" t="s">
        <v>32</v>
      </c>
      <c r="B52" s="22">
        <v>32</v>
      </c>
      <c r="C52" s="15"/>
      <c r="D52" s="6"/>
      <c r="E52" s="11"/>
    </row>
    <row r="53" spans="1:5" x14ac:dyDescent="0.35">
      <c r="A53" s="13" t="s">
        <v>33</v>
      </c>
      <c r="B53" s="5">
        <f>C24*B30</f>
        <v>477.59999999999997</v>
      </c>
      <c r="C53" s="15"/>
      <c r="D53" s="6"/>
    </row>
    <row r="54" spans="1:5" ht="15.5" x14ac:dyDescent="0.35">
      <c r="A54" s="14" t="s">
        <v>34</v>
      </c>
      <c r="B54" s="6"/>
      <c r="C54" s="16">
        <f>B51*B52*B53</f>
        <v>183398.39999999999</v>
      </c>
      <c r="D54" s="6" t="s">
        <v>13</v>
      </c>
      <c r="E54" s="11"/>
    </row>
    <row r="55" spans="1:5" ht="15.5" x14ac:dyDescent="0.35">
      <c r="A55" s="14" t="s">
        <v>35</v>
      </c>
      <c r="B55" s="6"/>
      <c r="C55" s="16">
        <f>C54/36</f>
        <v>5094.3999999999996</v>
      </c>
      <c r="D55" s="6" t="s">
        <v>21</v>
      </c>
    </row>
    <row r="56" spans="1:5" x14ac:dyDescent="0.35">
      <c r="A56" s="6"/>
      <c r="B56" s="6"/>
      <c r="C56" s="15"/>
      <c r="D56" s="6"/>
      <c r="E56" s="11"/>
    </row>
    <row r="57" spans="1:5" x14ac:dyDescent="0.35">
      <c r="A57" s="13" t="s">
        <v>28</v>
      </c>
      <c r="B57" s="22">
        <v>3000</v>
      </c>
      <c r="C57" s="15"/>
      <c r="D57" s="6"/>
    </row>
    <row r="58" spans="1:5" ht="15.5" x14ac:dyDescent="0.35">
      <c r="A58" s="14" t="s">
        <v>36</v>
      </c>
      <c r="B58" s="6"/>
      <c r="C58" s="21">
        <f>C55/B57+0.1</f>
        <v>1.7981333333333334</v>
      </c>
      <c r="D58" s="6" t="s">
        <v>37</v>
      </c>
      <c r="E58" s="11"/>
    </row>
    <row r="59" spans="1:5" x14ac:dyDescent="0.35">
      <c r="A59" s="3"/>
      <c r="C59" s="9"/>
      <c r="D59" s="3"/>
    </row>
    <row r="60" spans="1:5" x14ac:dyDescent="0.35">
      <c r="A60" s="3"/>
      <c r="C60" s="9"/>
      <c r="D60" s="3"/>
    </row>
    <row r="61" spans="1:5" x14ac:dyDescent="0.35">
      <c r="A61" s="3"/>
      <c r="C61" s="9"/>
      <c r="D61" s="3"/>
    </row>
    <row r="62" spans="1:5" x14ac:dyDescent="0.35">
      <c r="A62" s="3"/>
      <c r="C62" s="9"/>
      <c r="D62" s="3"/>
    </row>
    <row r="63" spans="1:5" x14ac:dyDescent="0.35">
      <c r="A63" s="3"/>
      <c r="C63" s="9"/>
      <c r="D63" s="3"/>
    </row>
    <row r="64" spans="1:5" x14ac:dyDescent="0.35">
      <c r="A64" s="3"/>
      <c r="C64" s="9"/>
      <c r="D64" s="3"/>
    </row>
  </sheetData>
  <sheetProtection sheet="1" objects="1" scenarios="1"/>
  <mergeCells count="1">
    <mergeCell ref="A1:D1"/>
  </mergeCells>
  <pageMargins left="0.7" right="0.7" top="0.75" bottom="0.75" header="0.3" footer="0.3"/>
  <pageSetup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DEHART</dc:creator>
  <cp:lastModifiedBy>SCOTT DEHART</cp:lastModifiedBy>
  <cp:lastPrinted>2020-10-14T01:02:49Z</cp:lastPrinted>
  <dcterms:created xsi:type="dcterms:W3CDTF">2020-10-13T18:43:49Z</dcterms:created>
  <dcterms:modified xsi:type="dcterms:W3CDTF">2020-10-21T17:40:51Z</dcterms:modified>
</cp:coreProperties>
</file>